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7152" activeTab="0"/>
  </bookViews>
  <sheets>
    <sheet name="Sheet1" sheetId="1" r:id="rId1"/>
    <sheet name="Sheet2" sheetId="2" r:id="rId2"/>
    <sheet name="Sheet3" sheetId="3" r:id="rId3"/>
  </sheets>
  <definedNames>
    <definedName name="dt">'Sheet1'!$C$2</definedName>
    <definedName name="r0">'Sheet1'!$C$5</definedName>
    <definedName name="sigma">'Sheet1'!$C$3</definedName>
    <definedName name="solver_adj" localSheetId="0" hidden="1">'Sheet1'!$D$6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'Sheet1'!$B$24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<sst xmlns="http://schemas.openxmlformats.org/spreadsheetml/2006/main" count="14" uniqueCount="14">
  <si>
    <t>IR Tree</t>
  </si>
  <si>
    <t>r0</t>
  </si>
  <si>
    <t>time</t>
  </si>
  <si>
    <t>theta</t>
  </si>
  <si>
    <t>dt</t>
  </si>
  <si>
    <t>sigma</t>
  </si>
  <si>
    <t>market</t>
  </si>
  <si>
    <t>model</t>
  </si>
  <si>
    <t>1-mth</t>
  </si>
  <si>
    <t>2-mth</t>
  </si>
  <si>
    <t>3-mth</t>
  </si>
  <si>
    <t>call option</t>
  </si>
  <si>
    <t>bond with $5 coupons every mth</t>
  </si>
  <si>
    <t>call option at T = 1, K = 113.90 ????????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</si>
</sst>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165" fontId="0" fillId="0" borderId="0" xfId="57" applyNumberFormat="1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sheetData>
    <row r="2" spans="2:3" ht="14.25">
      <c r="B2" t="s">
        <v>4</v>
      </c>
      <c r="C2">
        <f>1/12</f>
        <v>0.08333333333333333</v>
      </c>
    </row>
    <row r="3" spans="2:3" ht="14.25">
      <c r="B3" t="s">
        <v>5</v>
      </c>
      <c r="C3">
        <v>0.01</v>
      </c>
    </row>
    <row r="5" spans="2:3" ht="14.25">
      <c r="B5" t="s">
        <v>1</v>
      </c>
      <c r="C5" s="2">
        <v>0.06015050188253156</v>
      </c>
    </row>
    <row r="6" spans="2:8" ht="14.25">
      <c r="B6" t="s">
        <v>3</v>
      </c>
      <c r="C6" s="3">
        <v>0.003640484390080875</v>
      </c>
      <c r="D6" s="3">
        <v>0.003685641445830068</v>
      </c>
      <c r="E6" s="3"/>
      <c r="F6" s="3"/>
      <c r="G6" s="3"/>
      <c r="H6" s="3"/>
    </row>
    <row r="7" spans="2:8" ht="14.25">
      <c r="B7" t="s">
        <v>2</v>
      </c>
      <c r="C7">
        <v>0</v>
      </c>
      <c r="D7">
        <v>1</v>
      </c>
      <c r="E7">
        <v>2</v>
      </c>
      <c r="F7">
        <v>3</v>
      </c>
      <c r="G7">
        <v>4</v>
      </c>
      <c r="H7">
        <v>5</v>
      </c>
    </row>
    <row r="8" spans="2:8" ht="14.25">
      <c r="B8" t="s">
        <v>0</v>
      </c>
      <c r="C8" s="1">
        <f>r0</f>
        <v>0.06015050188253156</v>
      </c>
      <c r="D8" s="1">
        <f>C8+sigma*SQRT(dt)+C$6*dt</f>
        <v>0.06334062692765309</v>
      </c>
      <c r="E8" s="1">
        <f>D8+sigma*SQRT(dt)+D$6*dt</f>
        <v>0.06653451506075372</v>
      </c>
      <c r="F8" s="1">
        <f>E8+sigma*SQRT(dt)+E$6*dt</f>
        <v>0.06942126640670185</v>
      </c>
      <c r="G8" s="1">
        <f>F8+sigma*SQRT(dt)+F$6*dt</f>
        <v>0.07230801775264997</v>
      </c>
      <c r="H8" s="1">
        <f>G8+sigma*SQRT(dt)+G$6*dt</f>
        <v>0.0751947690985981</v>
      </c>
    </row>
    <row r="9" spans="3:8" ht="14.25">
      <c r="C9" s="1"/>
      <c r="D9" s="1">
        <f>C8-sigma*SQRT(dt)+C$6*dt</f>
        <v>0.057567124235756835</v>
      </c>
      <c r="E9" s="1">
        <f>D9+sigma*SQRT(dt)+D$6*dt</f>
        <v>0.06076101236885747</v>
      </c>
      <c r="F9" s="1">
        <f>E9+sigma*SQRT(dt)+E$6*dt</f>
        <v>0.0636477637148056</v>
      </c>
      <c r="G9" s="1">
        <f>F9+sigma*SQRT(dt)+F$6*dt</f>
        <v>0.06653451506075372</v>
      </c>
      <c r="H9" s="1">
        <f>G9+sigma*SQRT(dt)+G$6*dt</f>
        <v>0.06942126640670185</v>
      </c>
    </row>
    <row r="10" spans="3:8" ht="14.25">
      <c r="C10" s="1"/>
      <c r="D10" s="1"/>
      <c r="E10" s="1">
        <f>D9-sigma*SQRT(dt)+D$6*dt</f>
        <v>0.054987509676961206</v>
      </c>
      <c r="F10" s="1">
        <f>E10+sigma*SQRT(dt)+E$6*dt</f>
        <v>0.05787426102290934</v>
      </c>
      <c r="G10" s="1">
        <f>F10+sigma*SQRT(dt)+F$6*dt</f>
        <v>0.06076101236885747</v>
      </c>
      <c r="H10" s="1">
        <f>G10+sigma*SQRT(dt)+G$6*dt</f>
        <v>0.0636477637148056</v>
      </c>
    </row>
    <row r="11" spans="3:8" ht="14.25">
      <c r="C11" s="1"/>
      <c r="D11" s="1"/>
      <c r="E11" s="1"/>
      <c r="F11" s="1">
        <f>E10-sigma*SQRT(dt)+E$6*dt</f>
        <v>0.052100758331013075</v>
      </c>
      <c r="G11" s="1">
        <f>F11+sigma*SQRT(dt)+F$6*dt</f>
        <v>0.054987509676961206</v>
      </c>
      <c r="H11" s="1">
        <f>G11+sigma*SQRT(dt)+G$6*dt</f>
        <v>0.05787426102290934</v>
      </c>
    </row>
    <row r="12" spans="3:8" ht="14.25">
      <c r="C12" s="1"/>
      <c r="D12" s="1"/>
      <c r="E12" s="1"/>
      <c r="F12" s="1"/>
      <c r="G12" s="1">
        <f>F11-sigma*SQRT(dt)+F$6*dt</f>
        <v>0.049214006985064944</v>
      </c>
      <c r="H12" s="1">
        <f>G12+sigma*SQRT(dt)+G$6*dt</f>
        <v>0.052100758331013075</v>
      </c>
    </row>
    <row r="13" ht="14.25">
      <c r="H13" s="1">
        <f>G12-sigma*SQRT(dt)+G$6*dt</f>
        <v>0.04632725563911681</v>
      </c>
    </row>
    <row r="15" spans="2:7" ht="14.25">
      <c r="B15" t="s">
        <v>6</v>
      </c>
      <c r="C15" s="1" t="s">
        <v>7</v>
      </c>
      <c r="D15" s="1"/>
      <c r="E15" s="1"/>
      <c r="F15" s="1"/>
      <c r="G15" s="1"/>
    </row>
    <row r="16" spans="1:4" ht="14.25">
      <c r="A16" t="s">
        <v>8</v>
      </c>
      <c r="B16" s="4">
        <v>99.5</v>
      </c>
      <c r="C16">
        <f>EXP(-C8*dt)*(0.5*D16+0.5*D17)</f>
        <v>99.5</v>
      </c>
      <c r="D16">
        <v>100</v>
      </c>
    </row>
    <row r="17" spans="2:4" ht="14.25">
      <c r="B17">
        <f>(B16-C16)^2</f>
        <v>0</v>
      </c>
      <c r="D17">
        <v>100</v>
      </c>
    </row>
    <row r="19" spans="1:5" ht="14.25">
      <c r="A19" t="s">
        <v>9</v>
      </c>
      <c r="B19" s="4">
        <v>99</v>
      </c>
      <c r="C19">
        <f>EXP(-C8*dt)*(0.5*D19+0.5*D20)</f>
        <v>99</v>
      </c>
      <c r="D19">
        <f>EXP(-D8*dt)*(0.5*E19+0.5*E20)</f>
        <v>99.47355206216616</v>
      </c>
      <c r="E19">
        <v>100</v>
      </c>
    </row>
    <row r="20" spans="2:5" ht="14.25">
      <c r="B20">
        <f>(B19-C19)^2</f>
        <v>0</v>
      </c>
      <c r="D20">
        <f>EXP(-D9*dt)*(0.5*E20+0.5*E21)</f>
        <v>99.5214228122057</v>
      </c>
      <c r="E20">
        <v>100</v>
      </c>
    </row>
    <row r="21" ht="14.25">
      <c r="E21">
        <v>100</v>
      </c>
    </row>
    <row r="23" spans="1:6" ht="14.25">
      <c r="A23" t="s">
        <v>10</v>
      </c>
      <c r="B23" s="4">
        <v>98.5</v>
      </c>
      <c r="C23">
        <f>EXP(-C8*dt)*(0.5*D23+0.5*D24)</f>
        <v>98.49999999998799</v>
      </c>
      <c r="D23">
        <f>EXP(-D8*dt)*(0.5*E23+0.5*E24)</f>
        <v>98.94734589854143</v>
      </c>
      <c r="E23">
        <f>EXP(-E8*dt)*(0.5*F23+0.5*F24)</f>
        <v>99.44707996873609</v>
      </c>
      <c r="F23">
        <v>100</v>
      </c>
    </row>
    <row r="24" spans="2:6" ht="14.25">
      <c r="B24">
        <f>(B23-C23)^2</f>
        <v>1.4419620040971084E-22</v>
      </c>
      <c r="D24">
        <f>EXP(-D9*dt)*(0.5*E24+0.5*E25)</f>
        <v>99.04260385017817</v>
      </c>
      <c r="E24">
        <f>EXP(-E9*dt)*(0.5*F24+0.5*F25)</f>
        <v>99.49493797931933</v>
      </c>
      <c r="F24">
        <v>100</v>
      </c>
    </row>
    <row r="25" spans="5:6" ht="14.25">
      <c r="E25">
        <f>EXP(-E10*dt)*(0.5*F25+0.5*F26)</f>
        <v>99.54281902113865</v>
      </c>
      <c r="F25">
        <v>100</v>
      </c>
    </row>
    <row r="26" ht="14.25">
      <c r="F26">
        <v>100</v>
      </c>
    </row>
    <row r="28" spans="1:5" ht="14.25">
      <c r="A28" t="s">
        <v>11</v>
      </c>
      <c r="C28">
        <f>EXP(-C8*dt)*(0.5*D28+0.5*D29)</f>
        <v>0.4998999999880055</v>
      </c>
      <c r="D28">
        <f>EXP(-D8*dt)*(0.5*E28+0.5*E29)</f>
        <v>0.47847671220315174</v>
      </c>
      <c r="E28">
        <f>MAX(E23-98.99,0)</f>
        <v>0.457079968736096</v>
      </c>
    </row>
    <row r="29" spans="4:5" ht="14.25">
      <c r="D29">
        <f>EXP(-D9*dt)*(0.5*E29+0.5*E30)</f>
        <v>0.5263474083757538</v>
      </c>
      <c r="E29">
        <f>MAX(E24-98.99,0)</f>
        <v>0.5049379793193367</v>
      </c>
    </row>
    <row r="30" ht="14.25">
      <c r="E30">
        <f>MAX(E25-98.99,0)</f>
        <v>0.5528190211386601</v>
      </c>
    </row>
    <row r="33" ht="14.25">
      <c r="A33" t="s">
        <v>12</v>
      </c>
    </row>
    <row r="34" spans="3:6" ht="14.25">
      <c r="C34">
        <f>EXP(-C8*dt)*(0.5*D34+0.5*D35)</f>
        <v>113.34999999998739</v>
      </c>
      <c r="D34">
        <f>EXP(-D8*dt)*(0.5*E34+0.5*E35)+5</f>
        <v>113.8683907965768</v>
      </c>
      <c r="E34">
        <f>EXP(-E8*dt)*(0.5*F34+0.5*F35)+5</f>
        <v>109.41943396717289</v>
      </c>
      <c r="F34">
        <v>105</v>
      </c>
    </row>
    <row r="35" spans="4:6" ht="14.25">
      <c r="D35">
        <f>EXP(-D9*dt)*(0.5*E35+0.5*E36)+5</f>
        <v>113.97080518329736</v>
      </c>
      <c r="E35">
        <f>EXP(-E9*dt)*(0.5*F35+0.5*F36)+5</f>
        <v>109.46968487828529</v>
      </c>
      <c r="F35">
        <v>105</v>
      </c>
    </row>
    <row r="36" spans="5:6" ht="14.25">
      <c r="E36">
        <f>EXP(-E10*dt)*(0.5*F36+0.5*F37)+5</f>
        <v>109.5199599721956</v>
      </c>
      <c r="F36">
        <v>105</v>
      </c>
    </row>
    <row r="37" ht="14.25">
      <c r="F37">
        <v>105</v>
      </c>
    </row>
    <row r="39" ht="14.25">
      <c r="A39" t="s">
        <v>13</v>
      </c>
    </row>
    <row r="40" spans="3:4" ht="14.25">
      <c r="C40">
        <f>EXP(-C8*dt)*(0.5*D40+0.5*D41)</f>
        <v>0.03522557869043282</v>
      </c>
      <c r="D40">
        <f>MAX(D34-113.9,0)</f>
        <v>0</v>
      </c>
    </row>
    <row r="41" ht="14.25">
      <c r="D41">
        <f>MAX(D35-113.9,0)</f>
        <v>0.07080518329735241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Sebastian</cp:lastModifiedBy>
  <dcterms:created xsi:type="dcterms:W3CDTF">2010-10-12T20:04:10Z</dcterms:created>
  <dcterms:modified xsi:type="dcterms:W3CDTF">2010-10-12T22:29:35Z</dcterms:modified>
  <cp:category/>
  <cp:version/>
  <cp:contentType/>
  <cp:contentStatus/>
</cp:coreProperties>
</file>